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serveris\sekretores\2024 m\12-19 Taryba\po tarybos\"/>
    </mc:Choice>
  </mc:AlternateContent>
  <bookViews>
    <workbookView xWindow="0" yWindow="0" windowWidth="28800" windowHeight="11910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7" i="1" s="1"/>
  <c r="D19" i="1" s="1"/>
  <c r="E16" i="1" l="1"/>
  <c r="D20" i="1"/>
  <c r="E9" i="1"/>
  <c r="E13" i="1"/>
  <c r="E10" i="1"/>
  <c r="E14" i="1"/>
  <c r="E11" i="1"/>
  <c r="E8" i="1"/>
  <c r="E15" i="1" s="1"/>
  <c r="E17" i="1" s="1"/>
  <c r="E12" i="1"/>
  <c r="E18" i="1"/>
  <c r="D23" i="1" l="1"/>
  <c r="D24" i="1" s="1"/>
  <c r="D26" i="1" l="1"/>
  <c r="D27" i="1" s="1"/>
  <c r="D28" i="1" l="1"/>
  <c r="D29" i="1" s="1"/>
</calcChain>
</file>

<file path=xl/sharedStrings.xml><?xml version="1.0" encoding="utf-8"?>
<sst xmlns="http://schemas.openxmlformats.org/spreadsheetml/2006/main" count="30" uniqueCount="30">
  <si>
    <t>PATVIRTINTA</t>
  </si>
  <si>
    <t>Plungės rajono savivaldybės</t>
  </si>
  <si>
    <t>tarybos 2024 m.gruodžio 19 d.</t>
  </si>
  <si>
    <t>%</t>
  </si>
  <si>
    <t>Atlyginimas+soc.draudimas</t>
  </si>
  <si>
    <t>Autobusų remontui(atsarginės dalys, medžiagos, padangos)</t>
  </si>
  <si>
    <t>Tech.apžiūra</t>
  </si>
  <si>
    <t>Degalai, tepalai</t>
  </si>
  <si>
    <t>Amortizacija</t>
  </si>
  <si>
    <t>Privalomas autobusų dr.</t>
  </si>
  <si>
    <t>Kitos</t>
  </si>
  <si>
    <t>Iš viso tiesiog.išl.</t>
  </si>
  <si>
    <t>Palūkanos</t>
  </si>
  <si>
    <t>Iš viso su palūkan.</t>
  </si>
  <si>
    <t>Bendraūkinės</t>
  </si>
  <si>
    <t>Iš viso sąnaudos</t>
  </si>
  <si>
    <t>Savikaina 1 km</t>
  </si>
  <si>
    <t>Nuvažiuota km</t>
  </si>
  <si>
    <t>Procentas autobusų parko atnaujinimui</t>
  </si>
  <si>
    <t xml:space="preserve">Autobusų parko atnaujinimui, Eur </t>
  </si>
  <si>
    <t>Vieno km kaina be PVM</t>
  </si>
  <si>
    <t>Pelnas %</t>
  </si>
  <si>
    <t>Pelnas</t>
  </si>
  <si>
    <t>Įkainis 1 km be PVM</t>
  </si>
  <si>
    <t>PVM 9%</t>
  </si>
  <si>
    <t>Vieno km kaina su PVM</t>
  </si>
  <si>
    <t>Miesto reguliaraus susisiekimo autobusais įkainio skaičiuoklė</t>
  </si>
  <si>
    <t>Priedas Nr.2</t>
  </si>
  <si>
    <t>Planuojamas 1 km įkainis</t>
  </si>
  <si>
    <t>sprendimu Nr. T1-304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</si>
</sst>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0.0"/>
    <numFmt numFmtId="165" formatCode="_-* #,##0\ _€_-;\-* #,##0\ _€_-;_-* &quot;-&quot;??\ _€_-;_-@_-"/>
  </numFmts>
  <fonts count="7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</font>
    <font>
      <b/>
      <sz val="10"/>
      <color indexed="12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/>
    <xf numFmtId="0" fontId="1" fillId="2" borderId="3" xfId="0" applyFont="1" applyFill="1" applyBorder="1" applyAlignment="1">
      <alignment horizontal="center"/>
    </xf>
    <xf numFmtId="0" fontId="2" fillId="2" borderId="3" xfId="0" applyFont="1" applyFill="1" applyBorder="1"/>
    <xf numFmtId="165" fontId="3" fillId="2" borderId="3" xfId="1" applyNumberFormat="1" applyFont="1" applyFill="1" applyBorder="1"/>
    <xf numFmtId="2" fontId="0" fillId="2" borderId="3" xfId="0" applyNumberFormat="1" applyFill="1" applyBorder="1"/>
    <xf numFmtId="0" fontId="2" fillId="2" borderId="3" xfId="0" applyFont="1" applyFill="1" applyBorder="1" applyAlignment="1">
      <alignment wrapText="1"/>
    </xf>
    <xf numFmtId="2" fontId="2" fillId="2" borderId="3" xfId="0" applyNumberFormat="1" applyFont="1" applyFill="1" applyBorder="1"/>
    <xf numFmtId="0" fontId="1" fillId="2" borderId="3" xfId="0" applyFont="1" applyFill="1" applyBorder="1"/>
    <xf numFmtId="165" fontId="2" fillId="2" borderId="3" xfId="1" applyNumberFormat="1" applyFont="1" applyFill="1" applyBorder="1"/>
    <xf numFmtId="165" fontId="1" fillId="2" borderId="3" xfId="1" applyNumberFormat="1" applyFont="1" applyFill="1" applyBorder="1"/>
    <xf numFmtId="164" fontId="1" fillId="2" borderId="3" xfId="0" applyNumberFormat="1" applyFont="1" applyFill="1" applyBorder="1"/>
    <xf numFmtId="165" fontId="6" fillId="2" borderId="3" xfId="1" applyNumberFormat="1" applyFont="1" applyFill="1" applyBorder="1"/>
    <xf numFmtId="0" fontId="0" fillId="2" borderId="3" xfId="0" applyFill="1" applyBorder="1"/>
    <xf numFmtId="0" fontId="1" fillId="2" borderId="3" xfId="0" applyFont="1" applyFill="1" applyBorder="1" applyAlignment="1">
      <alignment wrapText="1"/>
    </xf>
    <xf numFmtId="2" fontId="1" fillId="2" borderId="3" xfId="0" applyNumberFormat="1" applyFont="1" applyFill="1" applyBorder="1"/>
    <xf numFmtId="0" fontId="4" fillId="2" borderId="3" xfId="0" applyFont="1" applyFill="1" applyBorder="1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Įprastas" xfId="0" builtinId="0"/>
    <cellStyle name="Kablelis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I11" sqref="I11"/>
    </sheetView>
  </sheetViews>
  <sheetFormatPr defaultRowHeight="15" x14ac:dyDescent="0.25"/>
  <cols>
    <col min="2" max="2" width="5.140625" customWidth="1"/>
    <col min="3" max="3" width="27.28515625" customWidth="1"/>
    <col min="4" max="4" width="14.85546875" customWidth="1"/>
    <col min="5" max="5" width="13.28515625" customWidth="1"/>
  </cols>
  <sheetData>
    <row r="1" spans="1:7" x14ac:dyDescent="0.25">
      <c r="A1" s="1"/>
      <c r="B1" s="1"/>
      <c r="C1" s="1"/>
      <c r="D1" s="1"/>
      <c r="E1" s="17" t="s">
        <v>0</v>
      </c>
      <c r="F1" s="17"/>
      <c r="G1" s="17"/>
    </row>
    <row r="2" spans="1:7" x14ac:dyDescent="0.25">
      <c r="A2" s="1"/>
      <c r="B2" s="1"/>
      <c r="C2" s="1"/>
      <c r="D2" s="1"/>
      <c r="E2" s="17" t="s">
        <v>1</v>
      </c>
      <c r="F2" s="17"/>
      <c r="G2" s="17"/>
    </row>
    <row r="3" spans="1:7" x14ac:dyDescent="0.25">
      <c r="A3" s="1"/>
      <c r="B3" s="1"/>
      <c r="C3" s="1"/>
      <c r="D3" s="1"/>
      <c r="E3" s="17" t="s">
        <v>2</v>
      </c>
      <c r="F3" s="17"/>
      <c r="G3" s="17"/>
    </row>
    <row r="4" spans="1:7" x14ac:dyDescent="0.25">
      <c r="A4" s="1"/>
      <c r="B4" s="1"/>
      <c r="C4" s="1"/>
      <c r="D4" s="1"/>
      <c r="E4" s="17" t="s">
        <v>29</v>
      </c>
      <c r="F4" s="17"/>
      <c r="G4" s="17"/>
    </row>
    <row r="5" spans="1:7" x14ac:dyDescent="0.25">
      <c r="A5" s="1"/>
      <c r="B5" s="1"/>
      <c r="C5" s="1"/>
      <c r="D5" s="1"/>
      <c r="E5" s="17" t="s">
        <v>27</v>
      </c>
      <c r="F5" s="17"/>
      <c r="G5" s="17"/>
    </row>
    <row r="6" spans="1:7" x14ac:dyDescent="0.25">
      <c r="A6" s="1"/>
      <c r="B6" s="20" t="s">
        <v>26</v>
      </c>
      <c r="C6" s="20"/>
      <c r="D6" s="20"/>
      <c r="E6" s="20"/>
      <c r="F6" s="20"/>
      <c r="G6" s="1"/>
    </row>
    <row r="7" spans="1:7" x14ac:dyDescent="0.25">
      <c r="A7" s="1"/>
      <c r="B7" s="1"/>
      <c r="C7" s="18" t="s">
        <v>28</v>
      </c>
      <c r="D7" s="19"/>
      <c r="E7" s="2" t="s">
        <v>3</v>
      </c>
      <c r="F7" s="1"/>
      <c r="G7" s="1"/>
    </row>
    <row r="8" spans="1:7" x14ac:dyDescent="0.25">
      <c r="A8" s="1"/>
      <c r="B8" s="1"/>
      <c r="C8" s="3" t="s">
        <v>4</v>
      </c>
      <c r="D8" s="4">
        <v>228133</v>
      </c>
      <c r="E8" s="5">
        <f>D8/D19*100</f>
        <v>45.540213857529373</v>
      </c>
      <c r="F8" s="1"/>
      <c r="G8" s="1"/>
    </row>
    <row r="9" spans="1:7" ht="34.9" customHeight="1" x14ac:dyDescent="0.25">
      <c r="A9" s="1"/>
      <c r="B9" s="1"/>
      <c r="C9" s="6" t="s">
        <v>5</v>
      </c>
      <c r="D9" s="4">
        <v>49393</v>
      </c>
      <c r="E9" s="5">
        <f>D9/D19*100</f>
        <v>9.8598965650079045</v>
      </c>
      <c r="F9" s="1"/>
      <c r="G9" s="1"/>
    </row>
    <row r="10" spans="1:7" x14ac:dyDescent="0.25">
      <c r="A10" s="1"/>
      <c r="B10" s="1"/>
      <c r="C10" s="3" t="s">
        <v>6</v>
      </c>
      <c r="D10" s="4">
        <v>4532</v>
      </c>
      <c r="E10" s="5">
        <f>D10/D19*100</f>
        <v>0.90468388704099423</v>
      </c>
      <c r="F10" s="1"/>
      <c r="G10" s="1"/>
    </row>
    <row r="11" spans="1:7" x14ac:dyDescent="0.25">
      <c r="A11" s="1"/>
      <c r="B11" s="1"/>
      <c r="C11" s="3" t="s">
        <v>7</v>
      </c>
      <c r="D11" s="4">
        <v>96559</v>
      </c>
      <c r="E11" s="7">
        <f>D11/D19*100</f>
        <v>19.275236418532955</v>
      </c>
      <c r="F11" s="1"/>
      <c r="G11" s="1"/>
    </row>
    <row r="12" spans="1:7" x14ac:dyDescent="0.25">
      <c r="A12" s="1"/>
      <c r="B12" s="1"/>
      <c r="C12" s="3" t="s">
        <v>8</v>
      </c>
      <c r="D12" s="4">
        <v>48430</v>
      </c>
      <c r="E12" s="7">
        <f>D12/D19*100</f>
        <v>9.6676612200784078</v>
      </c>
      <c r="F12" s="1"/>
      <c r="G12" s="1"/>
    </row>
    <row r="13" spans="1:7" x14ac:dyDescent="0.25">
      <c r="A13" s="1"/>
      <c r="B13" s="1"/>
      <c r="C13" s="3" t="s">
        <v>9</v>
      </c>
      <c r="D13" s="4">
        <v>5982</v>
      </c>
      <c r="E13" s="7">
        <f>D13/D19*100</f>
        <v>1.1941348217738808</v>
      </c>
      <c r="F13" s="1"/>
      <c r="G13" s="1"/>
    </row>
    <row r="14" spans="1:7" x14ac:dyDescent="0.25">
      <c r="A14" s="1"/>
      <c r="B14" s="1"/>
      <c r="C14" s="3" t="s">
        <v>10</v>
      </c>
      <c r="D14" s="4">
        <v>2309</v>
      </c>
      <c r="E14" s="7">
        <f>D14/D19*100</f>
        <v>0.46092566089533443</v>
      </c>
      <c r="F14" s="1"/>
      <c r="G14" s="1"/>
    </row>
    <row r="15" spans="1:7" x14ac:dyDescent="0.25">
      <c r="A15" s="1"/>
      <c r="B15" s="1"/>
      <c r="C15" s="8" t="s">
        <v>11</v>
      </c>
      <c r="D15" s="9">
        <f>D8+D9+D10+D11+D12+D13+D14</f>
        <v>435338</v>
      </c>
      <c r="E15" s="7">
        <f>SUM(E8:E14)</f>
        <v>86.902752430858854</v>
      </c>
      <c r="F15" s="1"/>
      <c r="G15" s="1"/>
    </row>
    <row r="16" spans="1:7" x14ac:dyDescent="0.25">
      <c r="A16" s="1"/>
      <c r="B16" s="1"/>
      <c r="C16" s="3" t="s">
        <v>12</v>
      </c>
      <c r="D16" s="9">
        <v>2655.46</v>
      </c>
      <c r="E16" s="7">
        <f>D16/D19*100</f>
        <v>0.53008646837640738</v>
      </c>
      <c r="F16" s="1"/>
      <c r="G16" s="1"/>
    </row>
    <row r="17" spans="1:7" x14ac:dyDescent="0.25">
      <c r="A17" s="1"/>
      <c r="B17" s="1"/>
      <c r="C17" s="8" t="s">
        <v>13</v>
      </c>
      <c r="D17" s="9">
        <f>SUM(D15:D16)</f>
        <v>437993.46</v>
      </c>
      <c r="E17" s="7">
        <f>SUM(E15:E16)</f>
        <v>87.432838899235264</v>
      </c>
      <c r="F17" s="1"/>
      <c r="G17" s="1"/>
    </row>
    <row r="18" spans="1:7" x14ac:dyDescent="0.25">
      <c r="A18" s="1"/>
      <c r="B18" s="1"/>
      <c r="C18" s="3" t="s">
        <v>14</v>
      </c>
      <c r="D18" s="9">
        <v>62955</v>
      </c>
      <c r="E18" s="7">
        <f>D18/D19*100</f>
        <v>12.567161100764737</v>
      </c>
      <c r="F18" s="1"/>
      <c r="G18" s="1"/>
    </row>
    <row r="19" spans="1:7" x14ac:dyDescent="0.25">
      <c r="A19" s="1"/>
      <c r="B19" s="1"/>
      <c r="C19" s="8" t="s">
        <v>15</v>
      </c>
      <c r="D19" s="10">
        <f>D17+D18</f>
        <v>500948.46</v>
      </c>
      <c r="E19" s="8">
        <v>100</v>
      </c>
      <c r="F19" s="1"/>
      <c r="G19" s="1"/>
    </row>
    <row r="20" spans="1:7" x14ac:dyDescent="0.25">
      <c r="A20" s="1"/>
      <c r="B20" s="1"/>
      <c r="C20" s="3" t="s">
        <v>16</v>
      </c>
      <c r="D20" s="7">
        <f>D19/D21</f>
        <v>1.3220462948545733</v>
      </c>
      <c r="E20" s="11"/>
      <c r="F20" s="1"/>
      <c r="G20" s="1"/>
    </row>
    <row r="21" spans="1:7" x14ac:dyDescent="0.25">
      <c r="A21" s="1"/>
      <c r="B21" s="1"/>
      <c r="C21" s="3" t="s">
        <v>17</v>
      </c>
      <c r="D21" s="12">
        <v>378919</v>
      </c>
      <c r="E21" s="13"/>
      <c r="F21" s="1"/>
      <c r="G21" s="1"/>
    </row>
    <row r="22" spans="1:7" ht="30" customHeight="1" x14ac:dyDescent="0.25">
      <c r="A22" s="1"/>
      <c r="B22" s="1"/>
      <c r="C22" s="6" t="s">
        <v>18</v>
      </c>
      <c r="D22" s="7">
        <v>0</v>
      </c>
      <c r="E22" s="13"/>
      <c r="F22" s="1"/>
      <c r="G22" s="1"/>
    </row>
    <row r="23" spans="1:7" ht="29.45" customHeight="1" x14ac:dyDescent="0.25">
      <c r="A23" s="1"/>
      <c r="B23" s="1"/>
      <c r="C23" s="6" t="s">
        <v>19</v>
      </c>
      <c r="D23" s="7">
        <f>(D20*D22)/100</f>
        <v>0</v>
      </c>
      <c r="E23" s="13"/>
      <c r="F23" s="1"/>
      <c r="G23" s="1"/>
    </row>
    <row r="24" spans="1:7" ht="20.45" customHeight="1" x14ac:dyDescent="0.25">
      <c r="A24" s="1"/>
      <c r="B24" s="1"/>
      <c r="C24" s="6" t="s">
        <v>20</v>
      </c>
      <c r="D24" s="7">
        <f>D20+D23</f>
        <v>1.3220462948545733</v>
      </c>
      <c r="E24" s="13"/>
      <c r="F24" s="1"/>
      <c r="G24" s="1"/>
    </row>
    <row r="25" spans="1:7" x14ac:dyDescent="0.25">
      <c r="A25" s="1"/>
      <c r="B25" s="1"/>
      <c r="C25" s="6" t="s">
        <v>21</v>
      </c>
      <c r="D25" s="7">
        <v>5</v>
      </c>
      <c r="E25" s="13"/>
      <c r="F25" s="1"/>
      <c r="G25" s="1"/>
    </row>
    <row r="26" spans="1:7" x14ac:dyDescent="0.25">
      <c r="A26" s="1"/>
      <c r="B26" s="1"/>
      <c r="C26" s="6" t="s">
        <v>22</v>
      </c>
      <c r="D26" s="7">
        <f>D24*D25/100</f>
        <v>6.6102314742728666E-2</v>
      </c>
      <c r="E26" s="13"/>
      <c r="F26" s="1"/>
      <c r="G26" s="1"/>
    </row>
    <row r="27" spans="1:7" ht="21" customHeight="1" x14ac:dyDescent="0.25">
      <c r="A27" s="1"/>
      <c r="B27" s="1"/>
      <c r="C27" s="14" t="s">
        <v>23</v>
      </c>
      <c r="D27" s="15">
        <f>D24+D26</f>
        <v>1.3881486095973019</v>
      </c>
      <c r="E27" s="13"/>
      <c r="F27" s="1"/>
      <c r="G27" s="1"/>
    </row>
    <row r="28" spans="1:7" x14ac:dyDescent="0.25">
      <c r="A28" s="1"/>
      <c r="B28" s="1"/>
      <c r="C28" s="3" t="s">
        <v>24</v>
      </c>
      <c r="D28" s="7">
        <f>D27*0.09</f>
        <v>0.12493337486375716</v>
      </c>
      <c r="E28" s="13"/>
      <c r="F28" s="1"/>
      <c r="G28" s="1"/>
    </row>
    <row r="29" spans="1:7" ht="18.600000000000001" customHeight="1" x14ac:dyDescent="0.25">
      <c r="A29" s="1"/>
      <c r="B29" s="1"/>
      <c r="C29" s="14" t="s">
        <v>25</v>
      </c>
      <c r="D29" s="15">
        <f>SUM(D27:D28)</f>
        <v>1.513081984461059</v>
      </c>
      <c r="E29" s="16"/>
      <c r="F29" s="1"/>
      <c r="G29" s="1"/>
    </row>
  </sheetData>
  <mergeCells count="7">
    <mergeCell ref="E1:G1"/>
    <mergeCell ref="C7:D7"/>
    <mergeCell ref="B6:F6"/>
    <mergeCell ref="E2:G2"/>
    <mergeCell ref="E3:G3"/>
    <mergeCell ref="E5:G5"/>
    <mergeCell ref="E4:G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Irma Kvizikevičienė</cp:lastModifiedBy>
  <dcterms:created xsi:type="dcterms:W3CDTF">2024-12-01T08:12:07Z</dcterms:created>
  <dcterms:modified xsi:type="dcterms:W3CDTF">2024-12-19T15:08:40Z</dcterms:modified>
</cp:coreProperties>
</file>